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stgbr.com\Users1\WHI_Redirection\louise.thomas\Documents\"/>
    </mc:Choice>
  </mc:AlternateContent>
  <xr:revisionPtr revIDLastSave="0" documentId="8_{BA4F198C-C319-4616-A3D7-6B028D903A99}" xr6:coauthVersionLast="47" xr6:coauthVersionMax="47" xr10:uidLastSave="{00000000-0000-0000-0000-000000000000}"/>
  <bookViews>
    <workbookView xWindow="-120" yWindow="-120" windowWidth="29040" windowHeight="15840" xr2:uid="{5AB7581B-9750-4420-AC13-466D3FB070EE}"/>
  </bookViews>
  <sheets>
    <sheet name="Whistl Services Calculator" sheetId="1" r:id="rId1"/>
  </sheets>
  <calcPr calcId="191029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L3" i="1"/>
  <c r="M3" i="1"/>
  <c r="O3" i="1" s="1"/>
  <c r="P3" i="1" s="1"/>
  <c r="N3" i="1"/>
  <c r="C29" i="1" l="1"/>
  <c r="C34" i="1" l="1"/>
  <c r="C33" i="1"/>
  <c r="C32" i="1"/>
  <c r="C31" i="1"/>
  <c r="C28" i="1"/>
  <c r="C27" i="1"/>
  <c r="C26" i="1"/>
  <c r="K28" i="1" s="1"/>
  <c r="N34" i="1" l="1"/>
  <c r="N35" i="1"/>
  <c r="N33" i="1"/>
  <c r="M34" i="1"/>
  <c r="M35" i="1"/>
  <c r="M33" i="1"/>
  <c r="L34" i="1"/>
  <c r="L35" i="1"/>
  <c r="L33" i="1"/>
  <c r="K34" i="1"/>
  <c r="K35" i="1"/>
  <c r="O35" i="1" s="1"/>
  <c r="P35" i="1" s="1"/>
  <c r="K33" i="1"/>
  <c r="O33" i="1" s="1"/>
  <c r="P33" i="1" s="1"/>
  <c r="O34" i="1" l="1"/>
  <c r="P34" i="1" s="1"/>
  <c r="C22" i="1"/>
  <c r="C25" i="1"/>
  <c r="C24" i="1"/>
  <c r="C23" i="1"/>
  <c r="M25" i="1" l="1"/>
  <c r="M24" i="1"/>
  <c r="M29" i="1"/>
  <c r="M28" i="1"/>
  <c r="N25" i="1"/>
  <c r="N24" i="1"/>
  <c r="N29" i="1"/>
  <c r="N28" i="1"/>
  <c r="L25" i="1"/>
  <c r="L24" i="1"/>
  <c r="L29" i="1"/>
  <c r="L28" i="1"/>
  <c r="K25" i="1"/>
  <c r="O25" i="1" s="1"/>
  <c r="P25" i="1" s="1"/>
  <c r="K24" i="1"/>
  <c r="K29" i="1"/>
  <c r="O28" i="1"/>
  <c r="P28" i="1" s="1"/>
  <c r="O24" i="1" l="1"/>
  <c r="P24" i="1" s="1"/>
  <c r="O29" i="1"/>
  <c r="P29" i="1" s="1"/>
  <c r="K8" i="1"/>
  <c r="N8" i="1"/>
  <c r="N7" i="1"/>
  <c r="N6" i="1"/>
  <c r="N5" i="1"/>
  <c r="N4" i="1"/>
  <c r="M6" i="1"/>
  <c r="M8" i="1"/>
  <c r="M7" i="1"/>
  <c r="M5" i="1"/>
  <c r="M4" i="1"/>
  <c r="L8" i="1"/>
  <c r="L7" i="1"/>
  <c r="L6" i="1"/>
  <c r="L5" i="1"/>
  <c r="L4" i="1"/>
  <c r="K7" i="1"/>
  <c r="K6" i="1"/>
  <c r="K5" i="1"/>
  <c r="K4" i="1"/>
  <c r="C17" i="1"/>
  <c r="E15" i="1" s="1"/>
  <c r="C12" i="1"/>
  <c r="E11" i="1" s="1"/>
  <c r="C16" i="1"/>
  <c r="C15" i="1"/>
  <c r="C11" i="1"/>
  <c r="C10" i="1"/>
  <c r="E9" i="1" s="1"/>
  <c r="C14" i="1"/>
  <c r="K21" i="1" s="1"/>
  <c r="C9" i="1"/>
  <c r="K13" i="1" s="1"/>
  <c r="O5" i="1" l="1"/>
  <c r="P5" i="1" s="1"/>
  <c r="O6" i="1"/>
  <c r="P6" i="1" s="1"/>
  <c r="O7" i="1"/>
  <c r="P7" i="1" s="1"/>
  <c r="E10" i="1"/>
  <c r="L13" i="1" s="1"/>
  <c r="O4" i="1"/>
  <c r="P4" i="1" s="1"/>
  <c r="O8" i="1"/>
  <c r="P8" i="1" s="1"/>
  <c r="M21" i="1"/>
  <c r="M20" i="1"/>
  <c r="M19" i="1"/>
  <c r="M18" i="1"/>
  <c r="M17" i="1"/>
  <c r="M16" i="1"/>
  <c r="E14" i="1"/>
  <c r="K17" i="1"/>
  <c r="K16" i="1"/>
  <c r="K20" i="1"/>
  <c r="K19" i="1"/>
  <c r="K18" i="1"/>
  <c r="L11" i="1"/>
  <c r="M13" i="1"/>
  <c r="M12" i="1"/>
  <c r="M11" i="1"/>
  <c r="K11" i="1"/>
  <c r="K12" i="1"/>
  <c r="L12" i="1" l="1"/>
  <c r="O12" i="1"/>
  <c r="P12" i="1" s="1"/>
  <c r="O11" i="1"/>
  <c r="P11" i="1" s="1"/>
  <c r="O13" i="1"/>
  <c r="P13" i="1" s="1"/>
  <c r="L21" i="1"/>
  <c r="O21" i="1" s="1"/>
  <c r="P21" i="1" s="1"/>
  <c r="L20" i="1"/>
  <c r="O20" i="1" s="1"/>
  <c r="P20" i="1" s="1"/>
  <c r="L19" i="1"/>
  <c r="O19" i="1" s="1"/>
  <c r="P19" i="1" s="1"/>
  <c r="L18" i="1"/>
  <c r="O18" i="1" s="1"/>
  <c r="P18" i="1" s="1"/>
  <c r="L17" i="1"/>
  <c r="O17" i="1" s="1"/>
  <c r="P17" i="1" s="1"/>
  <c r="L16" i="1"/>
  <c r="O16" i="1" s="1"/>
  <c r="P16" i="1" s="1"/>
</calcChain>
</file>

<file path=xl/sharedStrings.xml><?xml version="1.0" encoding="utf-8"?>
<sst xmlns="http://schemas.openxmlformats.org/spreadsheetml/2006/main" count="83" uniqueCount="45">
  <si>
    <t>Amazon</t>
  </si>
  <si>
    <t>Medium Parcel</t>
  </si>
  <si>
    <t>Large Parcel</t>
  </si>
  <si>
    <t>Extra Large Parcel</t>
  </si>
  <si>
    <t>EVRi</t>
  </si>
  <si>
    <t>Length plus girth</t>
  </si>
  <si>
    <t>Packet</t>
  </si>
  <si>
    <t>Parcels</t>
  </si>
  <si>
    <t>Large Parcels</t>
  </si>
  <si>
    <t>Yodel</t>
  </si>
  <si>
    <t>CBM</t>
  </si>
  <si>
    <t>Xpect Parcel</t>
  </si>
  <si>
    <t>Xpect XL</t>
  </si>
  <si>
    <t>Weight kg</t>
  </si>
  <si>
    <t>Length cm</t>
  </si>
  <si>
    <t>Width cm</t>
  </si>
  <si>
    <t>Height cm</t>
  </si>
  <si>
    <t>Girth</t>
  </si>
  <si>
    <t>Length + Girth</t>
  </si>
  <si>
    <t>Weight</t>
  </si>
  <si>
    <t>This service?</t>
  </si>
  <si>
    <t>Depth cm</t>
  </si>
  <si>
    <t>Which service to use?</t>
  </si>
  <si>
    <t>DPD</t>
  </si>
  <si>
    <t>Expresspak</t>
  </si>
  <si>
    <t>Royal Mail Retail</t>
  </si>
  <si>
    <t>Letterboxable</t>
  </si>
  <si>
    <t>Parcel*</t>
  </si>
  <si>
    <t>*based on an average weight of 2KG and volumetric under 5 litres</t>
  </si>
  <si>
    <t>Large Letters</t>
  </si>
  <si>
    <t>Packets</t>
  </si>
  <si>
    <t>Allsort &amp; Insight</t>
  </si>
  <si>
    <t>Length mm</t>
  </si>
  <si>
    <t>Width mm</t>
  </si>
  <si>
    <t>Depth mm</t>
  </si>
  <si>
    <t>Weight upto g</t>
  </si>
  <si>
    <t>length cm</t>
  </si>
  <si>
    <t>Small Parcel</t>
  </si>
  <si>
    <t>Standard Parcel</t>
  </si>
  <si>
    <t>Xpress Mini</t>
  </si>
  <si>
    <t>Xpress Parcel</t>
  </si>
  <si>
    <t>Xpect Mini</t>
  </si>
  <si>
    <t>Xpect Medium</t>
  </si>
  <si>
    <r>
      <t xml:space="preserve">Enter dimensions in </t>
    </r>
    <r>
      <rPr>
        <u/>
        <sz val="11"/>
        <color theme="1"/>
        <rFont val="Arial"/>
        <family val="2"/>
      </rPr>
      <t>Centimetres</t>
    </r>
    <r>
      <rPr>
        <sz val="11"/>
        <color theme="1"/>
        <rFont val="Arial"/>
        <family val="2"/>
      </rPr>
      <t xml:space="preserve">, weight in </t>
    </r>
    <r>
      <rPr>
        <u/>
        <sz val="11"/>
        <color theme="1"/>
        <rFont val="Arial"/>
        <family val="2"/>
      </rPr>
      <t xml:space="preserve">Kilograms </t>
    </r>
  </si>
  <si>
    <t>(Longest) Length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</si>
</sst>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theme="0"/>
      <name val="Arial Rounded MT Bold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FA8E1"/>
        <bgColor indexed="64"/>
      </patternFill>
    </fill>
    <fill>
      <patternFill patternType="solid">
        <fgColor rgb="FF017BC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D4F00"/>
        <bgColor indexed="64"/>
      </patternFill>
    </fill>
    <fill>
      <patternFill patternType="solid">
        <fgColor rgb="FFFF0030"/>
        <bgColor indexed="64"/>
      </patternFill>
    </fill>
    <fill>
      <patternFill patternType="solid">
        <fgColor rgb="FFE500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3" fillId="0" borderId="3" xfId="0" applyFont="1" applyBorder="1"/>
    <xf numFmtId="0" fontId="3" fillId="0" borderId="2" xfId="0" applyFont="1" applyBorder="1" applyProtection="1">
      <protection locked="0"/>
    </xf>
    <xf numFmtId="0" fontId="3" fillId="0" borderId="4" xfId="0" applyFont="1" applyBorder="1"/>
    <xf numFmtId="0" fontId="3" fillId="0" borderId="5" xfId="0" applyFont="1" applyBorder="1" applyProtection="1">
      <protection locked="0"/>
    </xf>
    <xf numFmtId="0" fontId="3" fillId="0" borderId="6" xfId="0" applyFont="1" applyBorder="1"/>
    <xf numFmtId="0" fontId="3" fillId="0" borderId="7" xfId="0" applyFont="1" applyBorder="1" applyProtection="1">
      <protection locked="0"/>
    </xf>
    <xf numFmtId="0" fontId="3" fillId="0" borderId="8" xfId="0" applyFont="1" applyBorder="1"/>
    <xf numFmtId="0" fontId="3" fillId="0" borderId="9" xfId="0" applyFont="1" applyBorder="1" applyProtection="1">
      <protection locked="0"/>
    </xf>
    <xf numFmtId="0" fontId="6" fillId="0" borderId="0" xfId="0" applyFont="1"/>
    <xf numFmtId="0" fontId="5" fillId="0" borderId="0" xfId="0" applyFont="1"/>
    <xf numFmtId="0" fontId="3" fillId="0" borderId="10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b/>
        <i val="0"/>
        <color theme="0"/>
      </font>
      <fill>
        <patternFill>
          <fgColor rgb="FFFD4F00"/>
          <bgColor rgb="FFFD4F0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D4F00"/>
      <color rgb="FFFF0030"/>
      <color rgb="FFE50031"/>
      <color rgb="FF99CC00"/>
      <color rgb="FF017BC4"/>
      <color rgb="FF0FA8E1"/>
      <color rgb="FFFF221C"/>
      <color rgb="FFE36713"/>
      <color rgb="FFC14C1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6</xdr:row>
      <xdr:rowOff>19050</xdr:rowOff>
    </xdr:from>
    <xdr:to>
      <xdr:col>3</xdr:col>
      <xdr:colOff>18706</xdr:colOff>
      <xdr:row>12</xdr:row>
      <xdr:rowOff>56995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0CE5C7-3E0E-BE9B-AA60-E5372BE80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133475"/>
          <a:ext cx="2752381" cy="1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60EE4-0CBD-45A4-BEA0-0CDFC6A39964}">
  <dimension ref="A1:P36"/>
  <sheetViews>
    <sheetView tabSelected="1" workbookViewId="0">
      <selection activeCell="C5" sqref="C5"/>
    </sheetView>
  </sheetViews>
  <sheetFormatPr defaultColWidth="9.140625" defaultRowHeight="15.75" customHeight="1" x14ac:dyDescent="0.2"/>
  <cols>
    <col min="1" max="1" width="9.140625" style="9"/>
    <col min="2" max="2" width="20.5703125" style="9" bestFit="1" customWidth="1"/>
    <col min="3" max="3" width="15.28515625" style="9" customWidth="1"/>
    <col min="4" max="4" width="14.28515625" style="9" bestFit="1" customWidth="1"/>
    <col min="5" max="5" width="2.140625" style="5" bestFit="1" customWidth="1"/>
    <col min="6" max="6" width="22.7109375" style="5" customWidth="1"/>
    <col min="7" max="10" width="17" style="5" customWidth="1"/>
    <col min="11" max="14" width="5.140625" style="39" hidden="1" customWidth="1"/>
    <col min="15" max="15" width="15.28515625" style="37" hidden="1" customWidth="1"/>
    <col min="16" max="16" width="24.5703125" style="37" bestFit="1" customWidth="1"/>
    <col min="17" max="16384" width="9.140625" style="5"/>
  </cols>
  <sheetData>
    <row r="1" spans="1:16" ht="15.75" customHeight="1" thickBot="1" x14ac:dyDescent="0.3">
      <c r="A1" s="45" t="s">
        <v>43</v>
      </c>
      <c r="B1" s="45"/>
      <c r="C1" s="45"/>
      <c r="D1" s="45"/>
      <c r="E1" s="45"/>
      <c r="O1" s="36" t="s">
        <v>20</v>
      </c>
      <c r="P1" s="36" t="s">
        <v>22</v>
      </c>
    </row>
    <row r="2" spans="1:16" ht="15.75" customHeight="1" x14ac:dyDescent="0.2">
      <c r="B2" s="10" t="s">
        <v>44</v>
      </c>
      <c r="C2" s="11"/>
      <c r="F2" s="41" t="s">
        <v>0</v>
      </c>
      <c r="G2" s="42" t="s">
        <v>14</v>
      </c>
      <c r="H2" s="42" t="s">
        <v>15</v>
      </c>
      <c r="I2" s="42" t="s">
        <v>21</v>
      </c>
      <c r="J2" s="43" t="s">
        <v>13</v>
      </c>
    </row>
    <row r="3" spans="1:16" ht="15.75" customHeight="1" x14ac:dyDescent="0.2">
      <c r="B3" s="12" t="s">
        <v>15</v>
      </c>
      <c r="C3" s="13"/>
      <c r="F3" s="44" t="s">
        <v>29</v>
      </c>
      <c r="G3" s="44">
        <v>35.299999999999997</v>
      </c>
      <c r="H3" s="44">
        <v>25</v>
      </c>
      <c r="I3" s="44">
        <v>0.25</v>
      </c>
      <c r="J3" s="44">
        <v>0.75</v>
      </c>
      <c r="K3" s="40" t="str">
        <f>IF(C1&gt;G3,"NO","YES")</f>
        <v>YES</v>
      </c>
      <c r="L3" s="40" t="str">
        <f>IF(C2&gt;H3,"NO","YES")</f>
        <v>YES</v>
      </c>
      <c r="M3" s="40" t="str">
        <f>IF(C3&gt;I3,"NO","YES")</f>
        <v>YES</v>
      </c>
      <c r="N3" s="40" t="str">
        <f>IF(C4&gt;J3,"NO","YES")</f>
        <v>YES</v>
      </c>
      <c r="O3" s="1">
        <f>COUNTIF(K3:N3,"NO")</f>
        <v>0</v>
      </c>
      <c r="P3" s="3" t="str">
        <f t="shared" ref="P3:P7" si="0">IF(O3=0,"YES","NO")</f>
        <v>YES</v>
      </c>
    </row>
    <row r="4" spans="1:16" ht="15.75" customHeight="1" thickBot="1" x14ac:dyDescent="0.25">
      <c r="B4" s="14" t="s">
        <v>21</v>
      </c>
      <c r="C4" s="15"/>
      <c r="F4" s="6" t="s">
        <v>37</v>
      </c>
      <c r="G4" s="6">
        <v>45</v>
      </c>
      <c r="H4" s="6">
        <v>35</v>
      </c>
      <c r="I4" s="6">
        <v>16</v>
      </c>
      <c r="J4" s="6">
        <v>2</v>
      </c>
      <c r="K4" s="40" t="str">
        <f>IF(C2&gt;G4,"NO","YES")</f>
        <v>YES</v>
      </c>
      <c r="L4" s="40" t="str">
        <f>IF(C3&gt;H4,"NO","YES")</f>
        <v>YES</v>
      </c>
      <c r="M4" s="40" t="str">
        <f>IF(C4&gt;I4,"NO","YES")</f>
        <v>YES</v>
      </c>
      <c r="N4" s="40" t="str">
        <f>IF(C5&gt;J4,"NO","YES")</f>
        <v>YES</v>
      </c>
      <c r="O4" s="1">
        <f>COUNTIF(K4:N4,"NO")</f>
        <v>0</v>
      </c>
      <c r="P4" s="3" t="str">
        <f t="shared" si="0"/>
        <v>YES</v>
      </c>
    </row>
    <row r="5" spans="1:16" ht="15.75" customHeight="1" thickBot="1" x14ac:dyDescent="0.25">
      <c r="B5" s="16" t="s">
        <v>13</v>
      </c>
      <c r="C5" s="17"/>
      <c r="F5" s="6" t="s">
        <v>38</v>
      </c>
      <c r="G5" s="6">
        <v>50</v>
      </c>
      <c r="H5" s="6">
        <v>40</v>
      </c>
      <c r="I5" s="6">
        <v>30</v>
      </c>
      <c r="J5" s="6">
        <v>7</v>
      </c>
      <c r="K5" s="40" t="str">
        <f>IF(C2&gt;G5,"NO","YES")</f>
        <v>YES</v>
      </c>
      <c r="L5" s="40" t="str">
        <f>IF(C3&gt;H5,"NO","YES")</f>
        <v>YES</v>
      </c>
      <c r="M5" s="40" t="str">
        <f>IF(C4&gt;I5,"NO","YES")</f>
        <v>YES</v>
      </c>
      <c r="N5" s="40" t="str">
        <f>IF(C5&gt;J5,"NO","YES")</f>
        <v>YES</v>
      </c>
      <c r="O5" s="1">
        <f t="shared" ref="O5:O29" si="1">COUNTIF(K5:N5,"NO")</f>
        <v>0</v>
      </c>
      <c r="P5" s="3" t="str">
        <f t="shared" si="0"/>
        <v>YES</v>
      </c>
    </row>
    <row r="6" spans="1:16" ht="15.75" customHeight="1" x14ac:dyDescent="0.2">
      <c r="F6" s="6" t="s">
        <v>1</v>
      </c>
      <c r="G6" s="6">
        <v>61</v>
      </c>
      <c r="H6" s="6">
        <v>46</v>
      </c>
      <c r="I6" s="6">
        <v>46</v>
      </c>
      <c r="J6" s="6">
        <v>15</v>
      </c>
      <c r="K6" s="40" t="str">
        <f>IF(C2&gt;G6,"NO","YES")</f>
        <v>YES</v>
      </c>
      <c r="L6" s="40" t="str">
        <f>IF(C3&gt;H6,"NO","YES")</f>
        <v>YES</v>
      </c>
      <c r="M6" s="40" t="str">
        <f>IF(C4&gt;I6,"NO","YES")</f>
        <v>YES</v>
      </c>
      <c r="N6" s="40" t="str">
        <f>IF(C5&gt;J6,"NO","YES")</f>
        <v>YES</v>
      </c>
      <c r="O6" s="1">
        <f t="shared" si="1"/>
        <v>0</v>
      </c>
      <c r="P6" s="3" t="str">
        <f t="shared" si="0"/>
        <v>YES</v>
      </c>
    </row>
    <row r="7" spans="1:16" ht="15.75" customHeight="1" x14ac:dyDescent="0.2">
      <c r="A7" s="18"/>
      <c r="B7" s="18"/>
      <c r="C7" s="18"/>
      <c r="D7" s="18"/>
      <c r="E7" s="7"/>
      <c r="F7" s="6" t="s">
        <v>2</v>
      </c>
      <c r="G7" s="6">
        <v>67</v>
      </c>
      <c r="H7" s="6">
        <v>51</v>
      </c>
      <c r="I7" s="6">
        <v>51</v>
      </c>
      <c r="J7" s="6">
        <v>20</v>
      </c>
      <c r="K7" s="40" t="str">
        <f>IF(C2&gt;G7,"NO","YES")</f>
        <v>YES</v>
      </c>
      <c r="L7" s="40" t="str">
        <f>IF(C3&gt;H7,"NO","YES")</f>
        <v>YES</v>
      </c>
      <c r="M7" s="40" t="str">
        <f>IF(C4&gt;I7,"NO","YES")</f>
        <v>YES</v>
      </c>
      <c r="N7" s="40" t="str">
        <f>IF(C5&gt;J7,"NO","YES")</f>
        <v>YES</v>
      </c>
      <c r="O7" s="1">
        <f t="shared" si="1"/>
        <v>0</v>
      </c>
      <c r="P7" s="3" t="str">
        <f t="shared" si="0"/>
        <v>YES</v>
      </c>
    </row>
    <row r="8" spans="1:16" ht="15.75" customHeight="1" x14ac:dyDescent="0.2">
      <c r="A8" s="18"/>
      <c r="B8" s="19"/>
      <c r="C8" s="19"/>
      <c r="D8" s="19"/>
      <c r="E8" s="8"/>
      <c r="F8" s="6" t="s">
        <v>3</v>
      </c>
      <c r="G8" s="6">
        <v>120</v>
      </c>
      <c r="H8" s="6">
        <v>60</v>
      </c>
      <c r="I8" s="6">
        <v>60</v>
      </c>
      <c r="J8" s="6">
        <v>23</v>
      </c>
      <c r="K8" s="40" t="str">
        <f>IF(C2&gt;G8,"NO","YES")</f>
        <v>YES</v>
      </c>
      <c r="L8" s="40" t="str">
        <f>IF(C3&gt;H8,"NO","YES")</f>
        <v>YES</v>
      </c>
      <c r="M8" s="40" t="str">
        <f>IF(C4&gt;I8,"NO","YES")</f>
        <v>YES</v>
      </c>
      <c r="N8" s="40" t="str">
        <f>IF(C5&gt;J8,"NO","YES")</f>
        <v>YES</v>
      </c>
      <c r="O8" s="1">
        <f t="shared" si="1"/>
        <v>0</v>
      </c>
      <c r="P8" s="3" t="str">
        <f>IF(O8=0,"YES","NO")</f>
        <v>YES</v>
      </c>
    </row>
    <row r="9" spans="1:16" ht="15.75" customHeight="1" x14ac:dyDescent="0.2">
      <c r="A9" s="18"/>
      <c r="B9" s="19" t="s">
        <v>14</v>
      </c>
      <c r="C9" s="19">
        <f>C2</f>
        <v>0</v>
      </c>
      <c r="D9" s="19" t="s">
        <v>17</v>
      </c>
      <c r="E9" s="8">
        <f>C10+C11+C10+C11</f>
        <v>0</v>
      </c>
      <c r="P9" s="38"/>
    </row>
    <row r="10" spans="1:16" ht="15.75" customHeight="1" x14ac:dyDescent="0.2">
      <c r="A10" s="18"/>
      <c r="B10" s="19" t="s">
        <v>15</v>
      </c>
      <c r="C10" s="19">
        <f>C3</f>
        <v>0</v>
      </c>
      <c r="D10" s="19" t="s">
        <v>18</v>
      </c>
      <c r="E10" s="8">
        <f>C9+E9</f>
        <v>0</v>
      </c>
      <c r="F10" s="21" t="s">
        <v>4</v>
      </c>
      <c r="G10" s="22" t="s">
        <v>36</v>
      </c>
      <c r="H10" s="49" t="s">
        <v>5</v>
      </c>
      <c r="I10" s="49"/>
      <c r="J10" s="23" t="s">
        <v>13</v>
      </c>
      <c r="P10" s="38"/>
    </row>
    <row r="11" spans="1:16" ht="15.75" customHeight="1" x14ac:dyDescent="0.2">
      <c r="A11" s="18"/>
      <c r="B11" s="19" t="s">
        <v>16</v>
      </c>
      <c r="C11" s="19">
        <f>C4</f>
        <v>0</v>
      </c>
      <c r="D11" s="19" t="s">
        <v>19</v>
      </c>
      <c r="E11" s="8">
        <f>C12</f>
        <v>0</v>
      </c>
      <c r="F11" s="20" t="s">
        <v>6</v>
      </c>
      <c r="G11" s="20">
        <v>120</v>
      </c>
      <c r="H11" s="48">
        <v>225</v>
      </c>
      <c r="I11" s="48"/>
      <c r="J11" s="20">
        <v>2</v>
      </c>
      <c r="K11" s="40" t="str">
        <f>IF(C9&gt;G11,"NO","YES")</f>
        <v>YES</v>
      </c>
      <c r="L11" s="40" t="str">
        <f>IF(E10&gt;H11,"NO","YES")</f>
        <v>YES</v>
      </c>
      <c r="M11" s="40" t="str">
        <f>IF(E11&gt;J11,"NO","YES")</f>
        <v>YES</v>
      </c>
      <c r="N11" s="40"/>
      <c r="O11" s="1">
        <f t="shared" si="1"/>
        <v>0</v>
      </c>
      <c r="P11" s="2" t="str">
        <f>IF(O11=0,"YES","NO")</f>
        <v>YES</v>
      </c>
    </row>
    <row r="12" spans="1:16" ht="15.75" customHeight="1" x14ac:dyDescent="0.2">
      <c r="A12" s="18"/>
      <c r="B12" s="19" t="s">
        <v>13</v>
      </c>
      <c r="C12" s="19">
        <f>C5</f>
        <v>0</v>
      </c>
      <c r="D12" s="19"/>
      <c r="E12" s="8"/>
      <c r="F12" s="6" t="s">
        <v>7</v>
      </c>
      <c r="G12" s="6">
        <v>120</v>
      </c>
      <c r="H12" s="47">
        <v>225</v>
      </c>
      <c r="I12" s="47"/>
      <c r="J12" s="6">
        <v>15</v>
      </c>
      <c r="K12" s="40" t="str">
        <f>IF(C9&gt;G12,"NO","YES")</f>
        <v>YES</v>
      </c>
      <c r="L12" s="40" t="str">
        <f>IF(E10&gt;H12,"NO","YES")</f>
        <v>YES</v>
      </c>
      <c r="M12" s="40" t="str">
        <f>IF(E11&gt;J12,"NO","YES")</f>
        <v>YES</v>
      </c>
      <c r="N12" s="40"/>
      <c r="O12" s="1">
        <f t="shared" si="1"/>
        <v>0</v>
      </c>
      <c r="P12" s="2" t="str">
        <f t="shared" ref="P12:P21" si="2">IF(O12=0,"YES","NO")</f>
        <v>YES</v>
      </c>
    </row>
    <row r="13" spans="1:16" ht="15.75" customHeight="1" x14ac:dyDescent="0.2">
      <c r="A13" s="18"/>
      <c r="B13" s="19"/>
      <c r="C13" s="19"/>
      <c r="D13" s="19"/>
      <c r="E13" s="8"/>
      <c r="F13" s="6" t="s">
        <v>8</v>
      </c>
      <c r="G13" s="6">
        <v>184</v>
      </c>
      <c r="H13" s="47">
        <v>240</v>
      </c>
      <c r="I13" s="47"/>
      <c r="J13" s="6">
        <v>30</v>
      </c>
      <c r="K13" s="40" t="str">
        <f>IF(C9&gt;G13,"NO","YES")</f>
        <v>YES</v>
      </c>
      <c r="L13" s="40" t="str">
        <f>IF(E10&gt;H13,"NO","YES")</f>
        <v>YES</v>
      </c>
      <c r="M13" s="40" t="str">
        <f>IF(E11&gt;J13,"NO","YES")</f>
        <v>YES</v>
      </c>
      <c r="N13" s="40"/>
      <c r="O13" s="1">
        <f t="shared" si="1"/>
        <v>0</v>
      </c>
      <c r="P13" s="2" t="str">
        <f>IF(O13=0,"YES","NO")</f>
        <v>YES</v>
      </c>
    </row>
    <row r="14" spans="1:16" ht="15.75" customHeight="1" x14ac:dyDescent="0.2">
      <c r="A14" s="18"/>
      <c r="B14" s="19" t="s">
        <v>14</v>
      </c>
      <c r="C14" s="19">
        <f>C2</f>
        <v>0</v>
      </c>
      <c r="D14" s="19" t="s">
        <v>10</v>
      </c>
      <c r="E14" s="8">
        <f>(C14/100)*(C15/100)*(C16/100)</f>
        <v>0</v>
      </c>
      <c r="P14" s="38"/>
    </row>
    <row r="15" spans="1:16" ht="15.75" customHeight="1" x14ac:dyDescent="0.2">
      <c r="A15" s="18"/>
      <c r="B15" s="19" t="s">
        <v>15</v>
      </c>
      <c r="C15" s="19">
        <f>C3</f>
        <v>0</v>
      </c>
      <c r="D15" s="19" t="s">
        <v>19</v>
      </c>
      <c r="E15" s="8">
        <f>C17</f>
        <v>0</v>
      </c>
      <c r="F15" s="24" t="s">
        <v>9</v>
      </c>
      <c r="G15" s="25" t="s">
        <v>14</v>
      </c>
      <c r="H15" s="46" t="s">
        <v>10</v>
      </c>
      <c r="I15" s="46"/>
      <c r="J15" s="26" t="s">
        <v>13</v>
      </c>
      <c r="P15" s="38"/>
    </row>
    <row r="16" spans="1:16" ht="15.75" customHeight="1" x14ac:dyDescent="0.2">
      <c r="A16" s="18"/>
      <c r="B16" s="19" t="s">
        <v>16</v>
      </c>
      <c r="C16" s="19">
        <f>C4</f>
        <v>0</v>
      </c>
      <c r="D16" s="19"/>
      <c r="E16" s="8"/>
      <c r="F16" s="20" t="s">
        <v>39</v>
      </c>
      <c r="G16" s="20">
        <v>50</v>
      </c>
      <c r="H16" s="48">
        <v>3.1E-2</v>
      </c>
      <c r="I16" s="48"/>
      <c r="J16" s="20">
        <v>3</v>
      </c>
      <c r="K16" s="40" t="str">
        <f>IF(C14&gt;G16,"NO","YES")</f>
        <v>YES</v>
      </c>
      <c r="L16" s="40" t="str">
        <f>IF(E14&gt;H16,"NO","YES")</f>
        <v>YES</v>
      </c>
      <c r="M16" s="40" t="str">
        <f>IF(E15&gt;J16,"NO","YES")</f>
        <v>YES</v>
      </c>
      <c r="N16" s="40"/>
      <c r="O16" s="1">
        <f t="shared" si="1"/>
        <v>0</v>
      </c>
      <c r="P16" s="2" t="str">
        <f t="shared" si="2"/>
        <v>YES</v>
      </c>
    </row>
    <row r="17" spans="1:16" ht="15.75" customHeight="1" x14ac:dyDescent="0.2">
      <c r="A17" s="18"/>
      <c r="B17" s="19" t="s">
        <v>13</v>
      </c>
      <c r="C17" s="19">
        <f>C5</f>
        <v>0</v>
      </c>
      <c r="D17" s="19"/>
      <c r="E17" s="8"/>
      <c r="F17" s="6" t="s">
        <v>40</v>
      </c>
      <c r="G17" s="6">
        <v>90</v>
      </c>
      <c r="H17" s="47">
        <v>0.113</v>
      </c>
      <c r="I17" s="47"/>
      <c r="J17" s="6">
        <v>17</v>
      </c>
      <c r="K17" s="40" t="str">
        <f>IF(C14&gt;G17,"NO","YES")</f>
        <v>YES</v>
      </c>
      <c r="L17" s="40" t="str">
        <f>IF(E14&gt;H17,"NO","YES")</f>
        <v>YES</v>
      </c>
      <c r="M17" s="40" t="str">
        <f>IF(E15&gt;J17,"NO","YES")</f>
        <v>YES</v>
      </c>
      <c r="N17" s="40"/>
      <c r="O17" s="1">
        <f t="shared" si="1"/>
        <v>0</v>
      </c>
      <c r="P17" s="2" t="str">
        <f>IF(O17=0,"YES","NO")</f>
        <v>YES</v>
      </c>
    </row>
    <row r="18" spans="1:16" ht="15.75" customHeight="1" x14ac:dyDescent="0.2">
      <c r="A18" s="18"/>
      <c r="B18" s="19"/>
      <c r="C18" s="19"/>
      <c r="D18" s="19"/>
      <c r="E18" s="8"/>
      <c r="F18" s="6" t="s">
        <v>41</v>
      </c>
      <c r="G18" s="6">
        <v>50</v>
      </c>
      <c r="H18" s="47">
        <v>3.1E-2</v>
      </c>
      <c r="I18" s="47"/>
      <c r="J18" s="6">
        <v>3</v>
      </c>
      <c r="K18" s="40" t="str">
        <f>IF(C14&gt;G18,"NO","YES")</f>
        <v>YES</v>
      </c>
      <c r="L18" s="40" t="str">
        <f>IF(E14&gt;H18,"NO","YES")</f>
        <v>YES</v>
      </c>
      <c r="M18" s="40" t="str">
        <f>IF(E15&gt;J18,"NO","YES")</f>
        <v>YES</v>
      </c>
      <c r="N18" s="40"/>
      <c r="O18" s="1">
        <f t="shared" si="1"/>
        <v>0</v>
      </c>
      <c r="P18" s="3" t="str">
        <f>IF(O18=0,"YES","NO")</f>
        <v>YES</v>
      </c>
    </row>
    <row r="19" spans="1:16" ht="15.75" customHeight="1" x14ac:dyDescent="0.2">
      <c r="A19" s="18"/>
      <c r="B19" s="19"/>
      <c r="C19" s="19"/>
      <c r="D19" s="19"/>
      <c r="E19" s="8"/>
      <c r="F19" s="6" t="s">
        <v>42</v>
      </c>
      <c r="G19" s="6">
        <v>90</v>
      </c>
      <c r="H19" s="47">
        <v>0.113</v>
      </c>
      <c r="I19" s="47"/>
      <c r="J19" s="6">
        <v>17</v>
      </c>
      <c r="K19" s="40" t="str">
        <f>IF(C14&gt;G19,"NO","YES")</f>
        <v>YES</v>
      </c>
      <c r="L19" s="40" t="str">
        <f>IF(E14&gt;H19,"NO","YES")</f>
        <v>YES</v>
      </c>
      <c r="M19" s="40" t="str">
        <f>IF(E15&gt;J19,"NO","YES")</f>
        <v>YES</v>
      </c>
      <c r="N19" s="40"/>
      <c r="O19" s="1">
        <f t="shared" si="1"/>
        <v>0</v>
      </c>
      <c r="P19" s="2" t="str">
        <f t="shared" si="2"/>
        <v>YES</v>
      </c>
    </row>
    <row r="20" spans="1:16" ht="15.75" customHeight="1" x14ac:dyDescent="0.2">
      <c r="A20" s="18"/>
      <c r="B20" s="19"/>
      <c r="C20" s="19"/>
      <c r="D20" s="19"/>
      <c r="E20" s="8"/>
      <c r="F20" s="6" t="s">
        <v>11</v>
      </c>
      <c r="G20" s="6">
        <v>120</v>
      </c>
      <c r="H20" s="47">
        <v>0.23</v>
      </c>
      <c r="I20" s="47"/>
      <c r="J20" s="6">
        <v>30</v>
      </c>
      <c r="K20" s="40" t="str">
        <f>IF(C14&gt;G20,"NO","YES")</f>
        <v>YES</v>
      </c>
      <c r="L20" s="40" t="str">
        <f>IF(E14&gt;H20,"NO","YES")</f>
        <v>YES</v>
      </c>
      <c r="M20" s="40" t="str">
        <f>IF(E15&gt;J20,"NO","YES")</f>
        <v>YES</v>
      </c>
      <c r="N20" s="40"/>
      <c r="O20" s="1">
        <f t="shared" si="1"/>
        <v>0</v>
      </c>
      <c r="P20" s="2" t="str">
        <f t="shared" si="2"/>
        <v>YES</v>
      </c>
    </row>
    <row r="21" spans="1:16" ht="15.75" customHeight="1" x14ac:dyDescent="0.2">
      <c r="A21" s="18"/>
      <c r="B21" s="19"/>
      <c r="C21" s="19"/>
      <c r="D21" s="19"/>
      <c r="E21" s="8"/>
      <c r="F21" s="6" t="s">
        <v>12</v>
      </c>
      <c r="G21" s="6">
        <v>170</v>
      </c>
      <c r="H21" s="47">
        <v>0.28000000000000003</v>
      </c>
      <c r="I21" s="47"/>
      <c r="J21" s="6">
        <v>30</v>
      </c>
      <c r="K21" s="40" t="str">
        <f>IF(C14&gt;G21,"NO","YES")</f>
        <v>YES</v>
      </c>
      <c r="L21" s="40" t="str">
        <f>IF(E14&gt;H21,"NO","YES")</f>
        <v>YES</v>
      </c>
      <c r="M21" s="40" t="str">
        <f>IF(E15&gt;J21,"NO","YES")</f>
        <v>YES</v>
      </c>
      <c r="N21" s="40"/>
      <c r="O21" s="1">
        <f t="shared" si="1"/>
        <v>0</v>
      </c>
      <c r="P21" s="2" t="str">
        <f t="shared" si="2"/>
        <v>YES</v>
      </c>
    </row>
    <row r="22" spans="1:16" ht="15.75" customHeight="1" x14ac:dyDescent="0.2">
      <c r="A22" s="18"/>
      <c r="B22" s="19" t="s">
        <v>14</v>
      </c>
      <c r="C22" s="19">
        <f>C2</f>
        <v>0</v>
      </c>
      <c r="D22" s="19"/>
      <c r="E22" s="8"/>
    </row>
    <row r="23" spans="1:16" ht="15.75" customHeight="1" x14ac:dyDescent="0.2">
      <c r="A23" s="18"/>
      <c r="B23" s="19" t="s">
        <v>15</v>
      </c>
      <c r="C23" s="19">
        <f>C3</f>
        <v>0</v>
      </c>
      <c r="D23" s="19"/>
      <c r="E23" s="8"/>
      <c r="F23" s="27" t="s">
        <v>23</v>
      </c>
      <c r="G23" s="28" t="s">
        <v>14</v>
      </c>
      <c r="H23" s="28" t="s">
        <v>15</v>
      </c>
      <c r="I23" s="28" t="s">
        <v>21</v>
      </c>
      <c r="J23" s="29" t="s">
        <v>13</v>
      </c>
    </row>
    <row r="24" spans="1:16" ht="15.75" customHeight="1" x14ac:dyDescent="0.2">
      <c r="A24" s="18"/>
      <c r="B24" s="19" t="s">
        <v>16</v>
      </c>
      <c r="C24" s="19">
        <f>C4</f>
        <v>0</v>
      </c>
      <c r="D24" s="19"/>
      <c r="E24" s="8"/>
      <c r="F24" s="20" t="s">
        <v>24</v>
      </c>
      <c r="G24" s="20">
        <v>53</v>
      </c>
      <c r="H24" s="20">
        <v>40</v>
      </c>
      <c r="I24" s="20">
        <v>10</v>
      </c>
      <c r="J24" s="20">
        <v>5</v>
      </c>
      <c r="K24" s="40" t="str">
        <f>IF(C22&gt;G24,"NO","YES")</f>
        <v>YES</v>
      </c>
      <c r="L24" s="40" t="str">
        <f>IF(C23&gt;H24,"NO","YES")</f>
        <v>YES</v>
      </c>
      <c r="M24" s="40" t="str">
        <f>IF(C24&gt;I24,"NO","YES")</f>
        <v>YES</v>
      </c>
      <c r="N24" s="40" t="str">
        <f>IF(C25&gt;J24,"NO","YES")</f>
        <v>YES</v>
      </c>
      <c r="O24" s="1">
        <f t="shared" si="1"/>
        <v>0</v>
      </c>
      <c r="P24" s="2" t="str">
        <f>IF(O24=0,"YES","NO")</f>
        <v>YES</v>
      </c>
    </row>
    <row r="25" spans="1:16" ht="15.75" customHeight="1" x14ac:dyDescent="0.2">
      <c r="A25" s="18"/>
      <c r="B25" s="19" t="s">
        <v>13</v>
      </c>
      <c r="C25" s="19">
        <f>C5</f>
        <v>0</v>
      </c>
      <c r="D25" s="19"/>
      <c r="E25" s="8"/>
      <c r="F25" s="6" t="s">
        <v>7</v>
      </c>
      <c r="G25" s="6">
        <v>100</v>
      </c>
      <c r="H25" s="6">
        <v>70</v>
      </c>
      <c r="I25" s="6">
        <v>60</v>
      </c>
      <c r="J25" s="6">
        <v>30</v>
      </c>
      <c r="K25" s="40" t="str">
        <f>IF(C22&gt;G25,"NO","YES")</f>
        <v>YES</v>
      </c>
      <c r="L25" s="40" t="str">
        <f>IF(C23&gt;H25,"NO","YES")</f>
        <v>YES</v>
      </c>
      <c r="M25" s="40" t="str">
        <f>IF(C24&gt;I25,"NO","YES")</f>
        <v>YES</v>
      </c>
      <c r="N25" s="40" t="str">
        <f>IF(C25&gt;J25,"NO","YES")</f>
        <v>YES</v>
      </c>
      <c r="O25" s="1">
        <f t="shared" si="1"/>
        <v>0</v>
      </c>
      <c r="P25" s="2" t="str">
        <f>IF(O25=0,"YES","NO")</f>
        <v>YES</v>
      </c>
    </row>
    <row r="26" spans="1:16" ht="15.75" customHeight="1" x14ac:dyDescent="0.2">
      <c r="A26" s="18"/>
      <c r="B26" s="19" t="s">
        <v>14</v>
      </c>
      <c r="C26" s="19">
        <f>C2*10</f>
        <v>0</v>
      </c>
      <c r="D26" s="19"/>
      <c r="E26" s="8"/>
    </row>
    <row r="27" spans="1:16" ht="15.75" customHeight="1" x14ac:dyDescent="0.2">
      <c r="A27" s="18"/>
      <c r="B27" s="19" t="s">
        <v>15</v>
      </c>
      <c r="C27" s="19">
        <f>C3*10</f>
        <v>0</v>
      </c>
      <c r="D27" s="19"/>
      <c r="E27" s="8"/>
      <c r="F27" s="30" t="s">
        <v>25</v>
      </c>
      <c r="G27" s="31" t="s">
        <v>32</v>
      </c>
      <c r="H27" s="31" t="s">
        <v>33</v>
      </c>
      <c r="I27" s="31" t="s">
        <v>34</v>
      </c>
      <c r="J27" s="32" t="s">
        <v>13</v>
      </c>
    </row>
    <row r="28" spans="1:16" ht="15.75" customHeight="1" x14ac:dyDescent="0.2">
      <c r="A28" s="18"/>
      <c r="B28" s="19" t="s">
        <v>16</v>
      </c>
      <c r="C28" s="19">
        <f>C4*10</f>
        <v>0</v>
      </c>
      <c r="D28" s="19"/>
      <c r="E28" s="8"/>
      <c r="F28" s="20" t="s">
        <v>26</v>
      </c>
      <c r="G28" s="20">
        <v>353</v>
      </c>
      <c r="H28" s="20">
        <v>250</v>
      </c>
      <c r="I28" s="20">
        <v>25</v>
      </c>
      <c r="J28" s="20">
        <v>1</v>
      </c>
      <c r="K28" s="40" t="str">
        <f>IF(C26&gt;G28,"NO","YES")</f>
        <v>YES</v>
      </c>
      <c r="L28" s="40" t="str">
        <f>IF(C27&gt;H28,"NO","YES")</f>
        <v>YES</v>
      </c>
      <c r="M28" s="40" t="str">
        <f>IF(C28&gt;I28,"NO","YES")</f>
        <v>YES</v>
      </c>
      <c r="N28" s="40" t="str">
        <f>IF(C29&gt;J28,"NO","YES")</f>
        <v>YES</v>
      </c>
      <c r="O28" s="1">
        <f t="shared" si="1"/>
        <v>0</v>
      </c>
      <c r="P28" s="3" t="str">
        <f>IF(O28=0,"YES","NO")</f>
        <v>YES</v>
      </c>
    </row>
    <row r="29" spans="1:16" ht="15.75" customHeight="1" x14ac:dyDescent="0.2">
      <c r="A29" s="18"/>
      <c r="B29" s="19" t="s">
        <v>13</v>
      </c>
      <c r="C29" s="19">
        <f>C5</f>
        <v>0</v>
      </c>
      <c r="D29" s="19"/>
      <c r="E29" s="8"/>
      <c r="F29" s="6" t="s">
        <v>27</v>
      </c>
      <c r="G29" s="6">
        <v>400</v>
      </c>
      <c r="H29" s="6">
        <v>300</v>
      </c>
      <c r="I29" s="6">
        <v>250</v>
      </c>
      <c r="J29" s="6">
        <v>5</v>
      </c>
      <c r="K29" s="40" t="str">
        <f>IF(C26&gt;G29,"NO","YES")</f>
        <v>YES</v>
      </c>
      <c r="L29" s="40" t="str">
        <f>IF(C27&gt;H29,"NO","YES")</f>
        <v>YES</v>
      </c>
      <c r="M29" s="40" t="str">
        <f>IF(C28&gt;I29,"NO","YES")</f>
        <v>YES</v>
      </c>
      <c r="N29" s="40" t="str">
        <f>IF(C29&gt;J29,"NO","YES")</f>
        <v>YES</v>
      </c>
      <c r="O29" s="1">
        <f t="shared" si="1"/>
        <v>0</v>
      </c>
      <c r="P29" s="3" t="str">
        <f>IF(O29=0,"YES","NO")</f>
        <v>YES</v>
      </c>
    </row>
    <row r="30" spans="1:16" ht="15.75" customHeight="1" x14ac:dyDescent="0.2">
      <c r="A30" s="18"/>
      <c r="B30" s="19"/>
      <c r="C30" s="19"/>
      <c r="D30" s="19"/>
      <c r="E30" s="8"/>
      <c r="F30" s="5" t="s">
        <v>28</v>
      </c>
      <c r="P30" s="38"/>
    </row>
    <row r="31" spans="1:16" ht="15.75" customHeight="1" x14ac:dyDescent="0.2">
      <c r="A31" s="18"/>
      <c r="B31" s="19" t="s">
        <v>14</v>
      </c>
      <c r="C31" s="19">
        <f>C2*10</f>
        <v>0</v>
      </c>
      <c r="D31" s="19"/>
      <c r="E31" s="8"/>
      <c r="P31" s="38"/>
    </row>
    <row r="32" spans="1:16" ht="15.75" customHeight="1" x14ac:dyDescent="0.2">
      <c r="A32" s="18"/>
      <c r="B32" s="19" t="s">
        <v>15</v>
      </c>
      <c r="C32" s="19">
        <f>C3*10</f>
        <v>0</v>
      </c>
      <c r="D32" s="19"/>
      <c r="E32" s="8"/>
      <c r="F32" s="33" t="s">
        <v>31</v>
      </c>
      <c r="G32" s="34" t="s">
        <v>32</v>
      </c>
      <c r="H32" s="34" t="s">
        <v>33</v>
      </c>
      <c r="I32" s="34" t="s">
        <v>34</v>
      </c>
      <c r="J32" s="35" t="s">
        <v>35</v>
      </c>
      <c r="P32" s="38"/>
    </row>
    <row r="33" spans="1:16" ht="15.75" customHeight="1" x14ac:dyDescent="0.2">
      <c r="A33" s="18"/>
      <c r="B33" s="19" t="s">
        <v>16</v>
      </c>
      <c r="C33" s="19">
        <f>C4*10</f>
        <v>0</v>
      </c>
      <c r="D33" s="19"/>
      <c r="E33" s="8"/>
      <c r="F33" s="20" t="s">
        <v>29</v>
      </c>
      <c r="G33" s="20">
        <v>353</v>
      </c>
      <c r="H33" s="20">
        <v>250</v>
      </c>
      <c r="I33" s="20">
        <v>25</v>
      </c>
      <c r="J33" s="20">
        <v>750</v>
      </c>
      <c r="K33" s="40" t="str">
        <f>IF($C$31&gt;G33,"NO","YES")</f>
        <v>YES</v>
      </c>
      <c r="L33" s="40" t="str">
        <f>IF($C$32&gt;H33,"NO","YES")</f>
        <v>YES</v>
      </c>
      <c r="M33" s="40" t="str">
        <f>IF($C$33&gt;I33,"NO","YES")</f>
        <v>YES</v>
      </c>
      <c r="N33" s="40" t="str">
        <f>IF($C$34&gt;J33,"NO","YES")</f>
        <v>YES</v>
      </c>
      <c r="O33" s="1">
        <f>COUNTIF(K33:N33,"NO")</f>
        <v>0</v>
      </c>
      <c r="P33" s="3" t="str">
        <f t="shared" ref="P33:P35" si="3">IF(O33=0,"YES","NO")</f>
        <v>YES</v>
      </c>
    </row>
    <row r="34" spans="1:16" ht="15.75" customHeight="1" x14ac:dyDescent="0.2">
      <c r="A34" s="18"/>
      <c r="B34" s="19" t="s">
        <v>13</v>
      </c>
      <c r="C34" s="19">
        <f>C5*10</f>
        <v>0</v>
      </c>
      <c r="D34" s="19"/>
      <c r="E34" s="8"/>
      <c r="F34" s="6" t="s">
        <v>30</v>
      </c>
      <c r="G34" s="6">
        <v>610</v>
      </c>
      <c r="H34" s="6">
        <v>460</v>
      </c>
      <c r="I34" s="6">
        <v>460</v>
      </c>
      <c r="J34" s="6">
        <v>2000</v>
      </c>
      <c r="K34" s="40" t="str">
        <f t="shared" ref="K34:K35" si="4">IF($C$31&gt;G34,"NO","YES")</f>
        <v>YES</v>
      </c>
      <c r="L34" s="40" t="str">
        <f t="shared" ref="L34:L35" si="5">IF($C$32&gt;H34,"NO","YES")</f>
        <v>YES</v>
      </c>
      <c r="M34" s="40" t="str">
        <f t="shared" ref="M34:M35" si="6">IF($C$33&gt;I34,"NO","YES")</f>
        <v>YES</v>
      </c>
      <c r="N34" s="40" t="str">
        <f t="shared" ref="N34:N35" si="7">IF($C$34&gt;J34,"NO","YES")</f>
        <v>YES</v>
      </c>
      <c r="O34" s="1">
        <f t="shared" ref="O34:O35" si="8">COUNTIF(K34:N34,"NO")</f>
        <v>0</v>
      </c>
      <c r="P34" s="3" t="str">
        <f t="shared" si="3"/>
        <v>YES</v>
      </c>
    </row>
    <row r="35" spans="1:16" ht="15.75" customHeight="1" x14ac:dyDescent="0.2">
      <c r="A35" s="18"/>
      <c r="B35" s="19"/>
      <c r="C35" s="19"/>
      <c r="D35" s="19"/>
      <c r="E35" s="8"/>
      <c r="F35" s="6" t="s">
        <v>7</v>
      </c>
      <c r="G35" s="6">
        <v>1200</v>
      </c>
      <c r="H35" s="6">
        <v>600</v>
      </c>
      <c r="I35" s="6">
        <v>600</v>
      </c>
      <c r="J35" s="6">
        <v>15000</v>
      </c>
      <c r="K35" s="40" t="str">
        <f t="shared" si="4"/>
        <v>YES</v>
      </c>
      <c r="L35" s="40" t="str">
        <f t="shared" si="5"/>
        <v>YES</v>
      </c>
      <c r="M35" s="40" t="str">
        <f t="shared" si="6"/>
        <v>YES</v>
      </c>
      <c r="N35" s="40" t="str">
        <f t="shared" si="7"/>
        <v>YES</v>
      </c>
      <c r="O35" s="1">
        <f t="shared" si="8"/>
        <v>0</v>
      </c>
      <c r="P35" s="4" t="str">
        <f t="shared" si="3"/>
        <v>YES</v>
      </c>
    </row>
    <row r="36" spans="1:16" ht="15.75" customHeight="1" x14ac:dyDescent="0.2">
      <c r="A36" s="18"/>
      <c r="B36" s="18"/>
      <c r="C36" s="18"/>
      <c r="D36" s="18"/>
      <c r="E36" s="7"/>
    </row>
  </sheetData>
  <sheetProtection algorithmName="SHA-512" hashValue="U/tX8GHVzVy7YuO1hOun5AUjyes82Kmt4AD4u8yjWOQh2EoykZ55NWTqn7BRr2dL18rvjcpTb5V9gnTEI1E/RA==" saltValue="El/qz0bWP4n3yqtJu/pZ6w==" spinCount="100000" sheet="1" objects="1" scenarios="1" selectLockedCells="1"/>
  <mergeCells count="12">
    <mergeCell ref="H16:I16"/>
    <mergeCell ref="H21:I21"/>
    <mergeCell ref="H20:I20"/>
    <mergeCell ref="H19:I19"/>
    <mergeCell ref="H18:I18"/>
    <mergeCell ref="H17:I17"/>
    <mergeCell ref="A1:E1"/>
    <mergeCell ref="H15:I15"/>
    <mergeCell ref="H13:I13"/>
    <mergeCell ref="H12:I12"/>
    <mergeCell ref="H11:I11"/>
    <mergeCell ref="H10:I10"/>
  </mergeCells>
  <conditionalFormatting sqref="P3:P35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Whistl Services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Thomas</dc:creator>
  <cp:lastModifiedBy>Louise Thomas</cp:lastModifiedBy>
  <dcterms:created xsi:type="dcterms:W3CDTF">2023-01-16T14:18:15Z</dcterms:created>
  <dcterms:modified xsi:type="dcterms:W3CDTF">2023-06-05T15:59:08Z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